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416" yWindow="65476" windowWidth="19440" windowHeight="1158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'Sheet1'!$A$1:$O$40</definedName>
    <definedName name="_xlnm.Print_Titles" localSheetId="0">'Sheet1'!$5:$7</definedName>
  </definedNames>
  <calcPr calcId="144525"/>
</workbook>
</file>

<file path=xl/sharedStrings.xml><?xml version="1.0" encoding="utf-8"?>
<sst xmlns="http://schemas.openxmlformats.org/spreadsheetml/2006/main" count="87" uniqueCount="86">
  <si>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</si>
  <si>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</si>
  <si>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</si>
  <si>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</si>
  <si>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</si>
  <si>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</si>
  <si>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</si>
  <si>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</si>
  <si>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</si>
  <si>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</si>
  <si>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</si>
  <si>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</si>
  <si>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</si>
  <si>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</si>
  <si>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</si>
  <si>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</si>
  <si>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</si>
  <si>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</si>
  <si>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(Dự toán đã được Hội đồng nhân dân quyết định)</t>
  </si>
  <si>
    <t>Biểu số 52/CK-NSNN</t>
  </si>
  <si>
    <t>UBND TỈNH TUYÊN QUANG</t>
  </si>
  <si>
    <t>DỰ TOÁN CHI ĐẦU TƯ PHÁT TRIỂN CỦA NGÂN SÁCH CẤP TỈNH CHO TỪNG CƠ QUAN, TỔ CHỨC THEO LĨNH VỰC NĂM 2021</t>
  </si>
  <si>
    <t>Ban điều phối các dự án vốn nước ngoài tỉnh</t>
  </si>
  <si>
    <t>Ban QLDA Đầu tư xây dựng các công trình Nông nghiệp và Phát triển nông thôn.</t>
  </si>
  <si>
    <t>Ban QLDA ĐTXD các công trình Dân dụng và công nghiệp</t>
  </si>
  <si>
    <t>Báo Tuyên Quang</t>
  </si>
  <si>
    <t>Bệnh viện Đa khoa Tuyên Quang</t>
  </si>
  <si>
    <t>Bộ Chỉ huy quân sự tỉnh</t>
  </si>
  <si>
    <t>BQL các khu CN tỉnh Tuyên Quang</t>
  </si>
  <si>
    <t>BQL dự án ĐTXD các công trình giao thông tỉnh TQ</t>
  </si>
  <si>
    <t>Công an tỉnh</t>
  </si>
  <si>
    <t>Đài Phát thanh và Truyền hình tỉnh Tuyên Quang</t>
  </si>
  <si>
    <t>Hạt kiểm lâm huyện Yên Sơn</t>
  </si>
  <si>
    <t>Sở Công Thương</t>
  </si>
  <si>
    <t>Sở Giáo dục và đào tạo</t>
  </si>
  <si>
    <t>Sở Giao thông Vận tải</t>
  </si>
  <si>
    <t>Sở Kế hoạch và Đầu tư</t>
  </si>
  <si>
    <t>Sở Tài chính</t>
  </si>
  <si>
    <t>Sở Thông tin và truyền thông</t>
  </si>
  <si>
    <t>Sở Văn hóa Thể thao và Du lịch</t>
  </si>
  <si>
    <t>Sở Y tế</t>
  </si>
  <si>
    <t>Trường Đại học Tân Trào</t>
  </si>
  <si>
    <t>TT nước sạch và VSMT; Sở Giáo dục và Đào tạo; TT Y tế dự phòng tỉnh (TT kiểm soát bệnh tật)</t>
  </si>
  <si>
    <t>UBMT Tổ quốc tỉnh</t>
  </si>
  <si>
    <t>Văn phòng Tỉnh ủy</t>
  </si>
  <si>
    <t>Văn phòng UBND tỉnh</t>
  </si>
  <si>
    <t>Trường Cao đẳng nghề kỹ thuật - công nghệ Tuyên Quang</t>
  </si>
  <si>
    <t>Bệnh viện y dược cổ truyền, tỉnh Tuyên Quang</t>
  </si>
  <si>
    <t>BQL khai thác các công trình thủy lợi tỉnh Tuyên Quang</t>
  </si>
  <si>
    <t>Bệnh viện PHCN Hương Sen</t>
  </si>
  <si>
    <t>Đoạn Quản lý và sửa chữa đường bộ Tuyên Quang</t>
  </si>
  <si>
    <t>Trung tâm Dạy nghề - sát hạch lái xe</t>
  </si>
  <si>
    <t xml:space="preserve">Bến xe khách thành phố Tuyên Quang </t>
  </si>
  <si>
    <t>Trung tâm Đăng kiểm phương tiện GTVT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</si>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</sst>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</cellStyleXfs>
  <cellXfs count="44">
    <xf numFmtId="0" fontId="0" fillId="0" borderId="0" xfId="0"/>
    <xf numFmtId="0" fontId="4" fillId="0" borderId="0" xfId="0" applyFont="1" applyFill="1"/>
    <xf numFmtId="0" fontId="10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6" fontId="9" fillId="2" borderId="2" xfId="18" applyNumberFormat="1" applyFont="1" applyFill="1" applyBorder="1" applyAlignment="1">
      <alignment vertical="center" wrapText="1"/>
    </xf>
    <xf numFmtId="166" fontId="9" fillId="0" borderId="2" xfId="18" applyNumberFormat="1" applyFont="1" applyFill="1" applyBorder="1" applyAlignment="1">
      <alignment vertical="center" wrapText="1"/>
    </xf>
    <xf numFmtId="166" fontId="13" fillId="2" borderId="2" xfId="18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/>
    </xf>
    <xf numFmtId="166" fontId="9" fillId="0" borderId="3" xfId="18" applyNumberFormat="1" applyFont="1" applyFill="1" applyBorder="1" applyAlignment="1">
      <alignment vertical="center" wrapText="1"/>
    </xf>
    <xf numFmtId="166" fontId="9" fillId="2" borderId="4" xfId="18" applyNumberFormat="1" applyFont="1" applyFill="1" applyBorder="1" applyAlignment="1">
      <alignment vertical="center" wrapText="1"/>
    </xf>
    <xf numFmtId="166" fontId="15" fillId="0" borderId="5" xfId="18" applyNumberFormat="1" applyFont="1" applyFill="1" applyBorder="1" applyAlignment="1" applyProtection="1">
      <alignment horizontal="center" vertical="center"/>
      <protection/>
    </xf>
    <xf numFmtId="166" fontId="14" fillId="0" borderId="5" xfId="18" applyNumberFormat="1" applyFont="1" applyFill="1" applyBorder="1" applyAlignment="1">
      <alignment vertical="center"/>
    </xf>
    <xf numFmtId="166" fontId="9" fillId="0" borderId="4" xfId="18" applyNumberFormat="1" applyFont="1" applyFill="1" applyBorder="1" applyAlignment="1">
      <alignment horizontal="right" vertical="center" wrapText="1"/>
    </xf>
    <xf numFmtId="166" fontId="9" fillId="0" borderId="2" xfId="18" applyNumberFormat="1" applyFont="1" applyFill="1" applyBorder="1" applyAlignment="1">
      <alignment horizontal="right" vertical="center" wrapText="1"/>
    </xf>
    <xf numFmtId="166" fontId="9" fillId="0" borderId="3" xfId="18" applyNumberFormat="1" applyFont="1" applyFill="1" applyBorder="1" applyAlignment="1">
      <alignment horizontal="right" vertical="center" wrapText="1"/>
    </xf>
    <xf numFmtId="166" fontId="14" fillId="0" borderId="5" xfId="18" applyNumberFormat="1" applyFont="1" applyFill="1" applyBorder="1" applyAlignment="1">
      <alignment horizontal="right" vertical="center"/>
    </xf>
    <xf numFmtId="166" fontId="9" fillId="0" borderId="4" xfId="18" applyNumberFormat="1" applyFont="1" applyFill="1" applyBorder="1" applyAlignment="1" applyProtection="1" quotePrefix="1">
      <alignment horizontal="center" vertical="center"/>
      <protection/>
    </xf>
    <xf numFmtId="166" fontId="9" fillId="0" borderId="3" xfId="18" applyNumberFormat="1" applyFont="1" applyFill="1" applyBorder="1" applyAlignment="1" applyProtection="1" quotePrefix="1">
      <alignment horizontal="center" vertical="center"/>
      <protection/>
    </xf>
    <xf numFmtId="166" fontId="12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/>
    </xf>
    <xf numFmtId="166" fontId="10" fillId="3" borderId="0" xfId="18" applyNumberFormat="1" applyFont="1" applyFill="1" applyAlignment="1">
      <alignment/>
    </xf>
    <xf numFmtId="166" fontId="6" fillId="3" borderId="0" xfId="18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6" fillId="0" borderId="9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  <cellStyle name="Ledger 17 x 11 in 4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3.%20T&#244;%20Ph&#432;&#417;ng%20B&#236;nh\K&#7871;%20ho&#7841;ch%20v&#7889;n%20&#273;&#7847;u%20t&#432;%202021\Bieu_KHDT_tu_nguon_thu_hop_phap_20210112031602916910_2021011203595755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thiantrang.STCTQ\Desktop\SKH%20trinh_KHNS&#272;P%20nam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 THTW"/>
      <sheetName val="THop"/>
      <sheetName val="B1 nguon thu"/>
      <sheetName val="B2 nguon thu"/>
    </sheetNames>
    <sheetDataSet>
      <sheetData sheetId="0"/>
      <sheetData sheetId="1">
        <row r="8">
          <cell r="C8">
            <v>36175.9678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op"/>
      <sheetName val="KH.XDCB2021 "/>
      <sheetName val="KHĐTXD 2021 chơ PDQT"/>
      <sheetName val="KHĐTXD-2021 DA xin von"/>
      <sheetName val="KCM-2021"/>
      <sheetName val="Sheet14"/>
      <sheetName val="Sheet15"/>
      <sheetName val="Sheet16"/>
      <sheetName val="00000000"/>
      <sheetName val="XXXXXXXX"/>
      <sheetName val="XXXXXXX0"/>
      <sheetName val="XXXXXXX1"/>
    </sheetNames>
    <sheetDataSet>
      <sheetData sheetId="0" refreshError="1"/>
      <sheetData sheetId="1">
        <row r="32">
          <cell r="J32">
            <v>70000</v>
          </cell>
        </row>
        <row r="42">
          <cell r="J42">
            <v>193.813</v>
          </cell>
        </row>
        <row r="186">
          <cell r="J186">
            <v>10000</v>
          </cell>
        </row>
        <row r="188">
          <cell r="J188">
            <v>10000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workbookViewId="0" topLeftCell="A1">
      <selection activeCell="N6" sqref="N6:N7"/>
    </sheetView>
  </sheetViews>
  <sheetFormatPr defaultColWidth="11.7109375" defaultRowHeight="15"/>
  <cols>
    <col min="1" max="1" width="6.8515625" style="11" customWidth="1"/>
    <col min="2" max="2" width="31.28125" style="11" customWidth="1"/>
    <col min="3" max="3" width="12.57421875" style="11" customWidth="1"/>
    <col min="4" max="4" width="9.8515625" style="11" customWidth="1"/>
    <col min="5" max="5" width="7.28125" style="11" customWidth="1"/>
    <col min="6" max="6" width="9.00390625" style="11" customWidth="1"/>
    <col min="7" max="7" width="9.421875" style="11" customWidth="1"/>
    <col min="8" max="8" width="9.7109375" style="11" customWidth="1"/>
    <col min="9" max="9" width="7.140625" style="11" customWidth="1"/>
    <col min="10" max="10" width="8.57421875" style="11" customWidth="1"/>
    <col min="11" max="11" width="10.00390625" style="11" customWidth="1"/>
    <col min="12" max="12" width="10.421875" style="11" customWidth="1"/>
    <col min="13" max="13" width="11.140625" style="11" customWidth="1"/>
    <col min="14" max="14" width="11.57421875" style="11" customWidth="1"/>
    <col min="15" max="15" width="8.00390625" style="11" customWidth="1"/>
    <col min="16" max="16" width="12.140625" style="11" bestFit="1" customWidth="1"/>
    <col min="17" max="35" width="11.7109375" style="11" customWidth="1"/>
    <col min="36" max="16384" width="11.7109375" style="1" customWidth="1"/>
  </cols>
  <sheetData>
    <row r="1" spans="1:15" s="5" customFormat="1" ht="23.25" customHeight="1">
      <c r="A1" s="28" t="s">
        <v>20</v>
      </c>
      <c r="B1" s="28"/>
      <c r="H1" s="6"/>
      <c r="M1" s="43" t="s">
        <v>19</v>
      </c>
      <c r="N1" s="43"/>
      <c r="O1" s="43"/>
    </row>
    <row r="2" spans="1:15" ht="22.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0.25" customHeight="1">
      <c r="A4" s="12"/>
      <c r="B4" s="12"/>
      <c r="C4" s="12"/>
      <c r="D4" s="12"/>
      <c r="E4" s="12"/>
      <c r="F4" s="12"/>
      <c r="G4" s="12"/>
      <c r="H4" s="12"/>
      <c r="I4" s="12"/>
      <c r="N4" s="31" t="s">
        <v>0</v>
      </c>
      <c r="O4" s="31"/>
    </row>
    <row r="5" spans="1:35" s="2" customFormat="1" ht="18" customHeight="1">
      <c r="A5" s="36" t="s">
        <v>1</v>
      </c>
      <c r="B5" s="36" t="s">
        <v>2</v>
      </c>
      <c r="C5" s="36" t="s">
        <v>3</v>
      </c>
      <c r="D5" s="39" t="s">
        <v>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2" customFormat="1" ht="18" customHeight="1">
      <c r="A6" s="37"/>
      <c r="B6" s="37"/>
      <c r="C6" s="37"/>
      <c r="D6" s="41" t="s">
        <v>5</v>
      </c>
      <c r="E6" s="41" t="s">
        <v>6</v>
      </c>
      <c r="F6" s="41" t="s">
        <v>7</v>
      </c>
      <c r="G6" s="32" t="s">
        <v>8</v>
      </c>
      <c r="H6" s="29" t="s">
        <v>9</v>
      </c>
      <c r="I6" s="32" t="s">
        <v>10</v>
      </c>
      <c r="J6" s="32" t="s">
        <v>11</v>
      </c>
      <c r="K6" s="32" t="s">
        <v>12</v>
      </c>
      <c r="L6" s="40" t="s">
        <v>13</v>
      </c>
      <c r="M6" s="40"/>
      <c r="N6" s="32" t="s">
        <v>14</v>
      </c>
      <c r="O6" s="29" t="s">
        <v>15</v>
      </c>
      <c r="P6" s="26"/>
      <c r="Q6" s="25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17" s="3" customFormat="1" ht="82.5" customHeight="1">
      <c r="A7" s="38"/>
      <c r="B7" s="38"/>
      <c r="C7" s="38"/>
      <c r="D7" s="42"/>
      <c r="E7" s="42"/>
      <c r="F7" s="42"/>
      <c r="G7" s="33"/>
      <c r="H7" s="30"/>
      <c r="I7" s="33"/>
      <c r="J7" s="33"/>
      <c r="K7" s="33"/>
      <c r="L7" s="7" t="s">
        <v>16</v>
      </c>
      <c r="M7" s="7" t="s">
        <v>17</v>
      </c>
      <c r="N7" s="33"/>
      <c r="O7" s="30"/>
      <c r="P7" s="27">
        <v>1091495</v>
      </c>
      <c r="Q7" s="3">
        <f>C8-P7</f>
        <v>134288.24800000014</v>
      </c>
    </row>
    <row r="8" spans="1:17" s="4" customFormat="1" ht="24" customHeight="1">
      <c r="A8" s="16"/>
      <c r="B8" s="17" t="s">
        <v>3</v>
      </c>
      <c r="C8" s="21">
        <f>SUM(C9:C40)</f>
        <v>1225783.2480000001</v>
      </c>
      <c r="D8" s="21">
        <f aca="true" t="shared" si="0" ref="D8:O8">SUM(D9:D40)</f>
        <v>55742.367</v>
      </c>
      <c r="E8" s="21">
        <f t="shared" si="0"/>
        <v>0</v>
      </c>
      <c r="F8" s="21">
        <f t="shared" si="0"/>
        <v>94551.216</v>
      </c>
      <c r="G8" s="21">
        <f t="shared" si="0"/>
        <v>74500</v>
      </c>
      <c r="H8" s="21">
        <f t="shared" si="0"/>
        <v>20100</v>
      </c>
      <c r="I8" s="21">
        <f t="shared" si="0"/>
        <v>0</v>
      </c>
      <c r="J8" s="21">
        <f t="shared" si="0"/>
        <v>2500</v>
      </c>
      <c r="K8" s="21">
        <f t="shared" si="0"/>
        <v>881353.855</v>
      </c>
      <c r="L8" s="21">
        <f t="shared" si="0"/>
        <v>641912.855</v>
      </c>
      <c r="M8" s="21">
        <f t="shared" si="0"/>
        <v>103376</v>
      </c>
      <c r="N8" s="21">
        <f t="shared" si="0"/>
        <v>76841.997</v>
      </c>
      <c r="O8" s="21">
        <f t="shared" si="0"/>
        <v>0</v>
      </c>
      <c r="P8" s="24">
        <f>C8-D8-E8-F8-G8-H8-I8-J8-K8-N8-O8</f>
        <v>20193.813000000053</v>
      </c>
      <c r="Q8" s="24">
        <f>'[1]THop'!$C$8</f>
        <v>36175.9678</v>
      </c>
    </row>
    <row r="9" spans="1:17" s="4" customFormat="1" ht="30">
      <c r="A9" s="22" t="s">
        <v>54</v>
      </c>
      <c r="B9" s="15" t="s">
        <v>22</v>
      </c>
      <c r="C9" s="18">
        <f>D9+E9+F9+G9+H9+I9+J9+K9+N9+O9</f>
        <v>90300</v>
      </c>
      <c r="D9" s="18"/>
      <c r="E9" s="18"/>
      <c r="F9" s="18"/>
      <c r="G9" s="18"/>
      <c r="H9" s="18"/>
      <c r="I9" s="18"/>
      <c r="J9" s="18"/>
      <c r="K9" s="18">
        <v>90300</v>
      </c>
      <c r="L9" s="18">
        <v>100</v>
      </c>
      <c r="M9" s="18"/>
      <c r="N9" s="18"/>
      <c r="O9" s="18"/>
      <c r="P9" s="24">
        <f aca="true" t="shared" si="1" ref="P9:P40">C9-D9-E9-F9-G9-H9-I9-J9-K9-N9-O9</f>
        <v>0</v>
      </c>
      <c r="Q9" s="24">
        <f>Q7-Q8</f>
        <v>98112.28020000014</v>
      </c>
    </row>
    <row r="10" spans="1:16" s="4" customFormat="1" ht="45">
      <c r="A10" s="22" t="s">
        <v>55</v>
      </c>
      <c r="B10" s="8" t="s">
        <v>23</v>
      </c>
      <c r="C10" s="18">
        <f aca="true" t="shared" si="2" ref="C10:C13">D10+E10+F10+G10+H10+I10+J10+K10+N10+O10</f>
        <v>70500</v>
      </c>
      <c r="D10" s="19"/>
      <c r="E10" s="19"/>
      <c r="F10" s="19"/>
      <c r="G10" s="19"/>
      <c r="H10" s="19"/>
      <c r="I10" s="19"/>
      <c r="J10" s="19"/>
      <c r="K10" s="19">
        <v>70500</v>
      </c>
      <c r="L10" s="19"/>
      <c r="M10" s="19">
        <v>70500</v>
      </c>
      <c r="N10" s="19"/>
      <c r="O10" s="19"/>
      <c r="P10" s="24">
        <f t="shared" si="1"/>
        <v>0</v>
      </c>
    </row>
    <row r="11" spans="1:16" s="4" customFormat="1" ht="30">
      <c r="A11" s="22" t="s">
        <v>56</v>
      </c>
      <c r="B11" s="8" t="s">
        <v>24</v>
      </c>
      <c r="C11" s="18">
        <f t="shared" si="2"/>
        <v>43821.527</v>
      </c>
      <c r="D11" s="19">
        <v>14870.311</v>
      </c>
      <c r="E11" s="19"/>
      <c r="F11" s="19">
        <v>751.216</v>
      </c>
      <c r="G11" s="19"/>
      <c r="H11" s="19"/>
      <c r="I11" s="19"/>
      <c r="J11" s="19"/>
      <c r="K11" s="19"/>
      <c r="L11" s="19"/>
      <c r="M11" s="19"/>
      <c r="N11" s="19">
        <v>28200</v>
      </c>
      <c r="O11" s="19"/>
      <c r="P11" s="24">
        <f t="shared" si="1"/>
        <v>0</v>
      </c>
    </row>
    <row r="12" spans="1:16" s="4" customFormat="1" ht="15">
      <c r="A12" s="22" t="s">
        <v>57</v>
      </c>
      <c r="B12" s="8" t="s">
        <v>25</v>
      </c>
      <c r="C12" s="18">
        <f t="shared" si="2"/>
        <v>5000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5000</v>
      </c>
      <c r="O12" s="19"/>
      <c r="P12" s="24">
        <f t="shared" si="1"/>
        <v>0</v>
      </c>
    </row>
    <row r="13" spans="1:16" s="4" customFormat="1" ht="15">
      <c r="A13" s="22" t="s">
        <v>58</v>
      </c>
      <c r="B13" s="8" t="s">
        <v>26</v>
      </c>
      <c r="C13" s="18">
        <f t="shared" si="2"/>
        <v>1600</v>
      </c>
      <c r="D13" s="19"/>
      <c r="E13" s="19"/>
      <c r="F13" s="19">
        <v>1600</v>
      </c>
      <c r="G13" s="19"/>
      <c r="H13" s="19"/>
      <c r="I13" s="19"/>
      <c r="J13" s="19"/>
      <c r="K13" s="19"/>
      <c r="L13" s="19"/>
      <c r="M13" s="19"/>
      <c r="N13" s="19"/>
      <c r="O13" s="19"/>
      <c r="P13" s="24">
        <f t="shared" si="1"/>
        <v>0</v>
      </c>
    </row>
    <row r="14" spans="1:16" s="4" customFormat="1" ht="15">
      <c r="A14" s="22" t="s">
        <v>59</v>
      </c>
      <c r="B14" s="8" t="s">
        <v>27</v>
      </c>
      <c r="C14" s="19">
        <f>'[2]KH.XDCB2021 '!$J$42+'[2]KH.XDCB2021 '!$J$186</f>
        <v>10193.813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4">
        <f t="shared" si="1"/>
        <v>10193.813</v>
      </c>
    </row>
    <row r="15" spans="1:16" s="4" customFormat="1" ht="30">
      <c r="A15" s="22" t="s">
        <v>60</v>
      </c>
      <c r="B15" s="8" t="s">
        <v>28</v>
      </c>
      <c r="C15" s="19">
        <f>D15+E15+F15+G15+H15+I15+J15+K15+N15+O15</f>
        <v>2500</v>
      </c>
      <c r="D15" s="19"/>
      <c r="E15" s="19"/>
      <c r="F15" s="19"/>
      <c r="G15" s="19"/>
      <c r="H15" s="19"/>
      <c r="I15" s="19"/>
      <c r="J15" s="19">
        <v>2500</v>
      </c>
      <c r="K15" s="19"/>
      <c r="L15" s="19"/>
      <c r="M15" s="19"/>
      <c r="N15" s="19"/>
      <c r="O15" s="19"/>
      <c r="P15" s="24">
        <f t="shared" si="1"/>
        <v>0</v>
      </c>
    </row>
    <row r="16" spans="1:16" s="4" customFormat="1" ht="30">
      <c r="A16" s="22" t="s">
        <v>61</v>
      </c>
      <c r="B16" s="9" t="s">
        <v>29</v>
      </c>
      <c r="C16" s="19">
        <f>D16+E16+F16+G16+H16+I16+J16+K16+N16+O16</f>
        <v>263987.348</v>
      </c>
      <c r="D16" s="19"/>
      <c r="E16" s="19"/>
      <c r="F16" s="19"/>
      <c r="G16" s="19"/>
      <c r="H16" s="19"/>
      <c r="I16" s="19"/>
      <c r="J16" s="19"/>
      <c r="K16" s="19">
        <v>263987.348</v>
      </c>
      <c r="L16" s="19">
        <v>263987.348</v>
      </c>
      <c r="M16" s="19"/>
      <c r="N16" s="19"/>
      <c r="O16" s="19"/>
      <c r="P16" s="24">
        <f t="shared" si="1"/>
        <v>0</v>
      </c>
    </row>
    <row r="17" spans="1:16" s="4" customFormat="1" ht="15">
      <c r="A17" s="22" t="s">
        <v>62</v>
      </c>
      <c r="B17" s="8" t="s">
        <v>30</v>
      </c>
      <c r="C17" s="19">
        <f>'[2]KH.XDCB2021 '!$J$188</f>
        <v>10000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4">
        <f t="shared" si="1"/>
        <v>10000</v>
      </c>
    </row>
    <row r="18" spans="1:16" s="4" customFormat="1" ht="30">
      <c r="A18" s="22" t="s">
        <v>63</v>
      </c>
      <c r="B18" s="8" t="s">
        <v>31</v>
      </c>
      <c r="C18" s="19">
        <f>D18+E18+F18+G18+H18+I18+J18+K18+N18+O18</f>
        <v>20100</v>
      </c>
      <c r="D18" s="19"/>
      <c r="E18" s="19"/>
      <c r="F18" s="19"/>
      <c r="G18" s="19"/>
      <c r="H18" s="19">
        <v>20100</v>
      </c>
      <c r="I18" s="19"/>
      <c r="J18" s="19"/>
      <c r="K18" s="19"/>
      <c r="L18" s="19"/>
      <c r="M18" s="19"/>
      <c r="N18" s="19"/>
      <c r="O18" s="19"/>
      <c r="P18" s="24">
        <f t="shared" si="1"/>
        <v>0</v>
      </c>
    </row>
    <row r="19" spans="1:16" s="4" customFormat="1" ht="15">
      <c r="A19" s="22" t="s">
        <v>64</v>
      </c>
      <c r="B19" s="8" t="s">
        <v>32</v>
      </c>
      <c r="C19" s="19">
        <f aca="true" t="shared" si="3" ref="C19:C40">D19+E19+F19+G19+H19+I19+J19+K19+N19+O19</f>
        <v>2300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>
        <v>2300</v>
      </c>
      <c r="O19" s="19"/>
      <c r="P19" s="24">
        <f t="shared" si="1"/>
        <v>0</v>
      </c>
    </row>
    <row r="20" spans="1:16" s="4" customFormat="1" ht="15">
      <c r="A20" s="22" t="s">
        <v>65</v>
      </c>
      <c r="B20" s="8" t="s">
        <v>33</v>
      </c>
      <c r="C20" s="19">
        <f t="shared" si="3"/>
        <v>34565</v>
      </c>
      <c r="D20" s="19"/>
      <c r="E20" s="19"/>
      <c r="F20" s="19"/>
      <c r="G20" s="19"/>
      <c r="H20" s="19"/>
      <c r="I20" s="19"/>
      <c r="J20" s="19"/>
      <c r="K20" s="19">
        <v>34565</v>
      </c>
      <c r="L20" s="19"/>
      <c r="M20" s="19"/>
      <c r="N20" s="19"/>
      <c r="O20" s="19"/>
      <c r="P20" s="24">
        <f t="shared" si="1"/>
        <v>0</v>
      </c>
    </row>
    <row r="21" spans="1:16" s="4" customFormat="1" ht="15">
      <c r="A21" s="22" t="s">
        <v>66</v>
      </c>
      <c r="B21" s="8" t="s">
        <v>34</v>
      </c>
      <c r="C21" s="19">
        <f t="shared" si="3"/>
        <v>18000</v>
      </c>
      <c r="D21" s="19">
        <v>18000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4">
        <f t="shared" si="1"/>
        <v>0</v>
      </c>
    </row>
    <row r="22" spans="1:16" s="4" customFormat="1" ht="15">
      <c r="A22" s="22" t="s">
        <v>67</v>
      </c>
      <c r="B22" s="8" t="s">
        <v>35</v>
      </c>
      <c r="C22" s="19">
        <f t="shared" si="3"/>
        <v>300000</v>
      </c>
      <c r="D22" s="19"/>
      <c r="E22" s="19"/>
      <c r="F22" s="19"/>
      <c r="G22" s="19"/>
      <c r="H22" s="19"/>
      <c r="I22" s="19"/>
      <c r="J22" s="19"/>
      <c r="K22" s="19">
        <v>300000</v>
      </c>
      <c r="L22" s="19">
        <v>300000</v>
      </c>
      <c r="M22" s="19"/>
      <c r="N22" s="19"/>
      <c r="O22" s="19"/>
      <c r="P22" s="24">
        <f t="shared" si="1"/>
        <v>0</v>
      </c>
    </row>
    <row r="23" spans="1:16" s="4" customFormat="1" ht="15">
      <c r="A23" s="22" t="s">
        <v>68</v>
      </c>
      <c r="B23" s="8" t="s">
        <v>36</v>
      </c>
      <c r="C23" s="19">
        <f t="shared" si="3"/>
        <v>12341.997000000001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12341.997000000001</v>
      </c>
      <c r="O23" s="19"/>
      <c r="P23" s="24">
        <f t="shared" si="1"/>
        <v>0</v>
      </c>
    </row>
    <row r="24" spans="1:16" s="4" customFormat="1" ht="15">
      <c r="A24" s="22" t="s">
        <v>69</v>
      </c>
      <c r="B24" s="8" t="s">
        <v>37</v>
      </c>
      <c r="C24" s="19">
        <f t="shared" si="3"/>
        <v>83095</v>
      </c>
      <c r="D24" s="19"/>
      <c r="E24" s="19"/>
      <c r="F24" s="19"/>
      <c r="G24" s="19">
        <v>5300</v>
      </c>
      <c r="H24" s="19"/>
      <c r="I24" s="19"/>
      <c r="J24" s="19"/>
      <c r="K24" s="19">
        <v>77795</v>
      </c>
      <c r="L24" s="19">
        <v>77795</v>
      </c>
      <c r="M24" s="19"/>
      <c r="N24" s="19"/>
      <c r="O24" s="19"/>
      <c r="P24" s="24">
        <f t="shared" si="1"/>
        <v>0</v>
      </c>
    </row>
    <row r="25" spans="1:16" s="4" customFormat="1" ht="15">
      <c r="A25" s="22" t="s">
        <v>70</v>
      </c>
      <c r="B25" s="8" t="s">
        <v>38</v>
      </c>
      <c r="C25" s="19">
        <f t="shared" si="3"/>
        <v>8000</v>
      </c>
      <c r="D25" s="19"/>
      <c r="E25" s="19"/>
      <c r="F25" s="19"/>
      <c r="G25" s="19">
        <v>8000</v>
      </c>
      <c r="H25" s="19"/>
      <c r="I25" s="19"/>
      <c r="J25" s="19"/>
      <c r="K25" s="19"/>
      <c r="L25" s="19"/>
      <c r="M25" s="19"/>
      <c r="N25" s="19"/>
      <c r="O25" s="19"/>
      <c r="P25" s="24">
        <f t="shared" si="1"/>
        <v>0</v>
      </c>
    </row>
    <row r="26" spans="1:16" s="4" customFormat="1" ht="15">
      <c r="A26" s="22" t="s">
        <v>71</v>
      </c>
      <c r="B26" s="8" t="s">
        <v>39</v>
      </c>
      <c r="C26" s="19">
        <f t="shared" si="3"/>
        <v>61200</v>
      </c>
      <c r="D26" s="19"/>
      <c r="E26" s="19"/>
      <c r="F26" s="19"/>
      <c r="G26" s="19">
        <v>61200</v>
      </c>
      <c r="H26" s="19"/>
      <c r="I26" s="19"/>
      <c r="J26" s="19"/>
      <c r="K26" s="19"/>
      <c r="L26" s="19"/>
      <c r="M26" s="19"/>
      <c r="N26" s="19"/>
      <c r="O26" s="19"/>
      <c r="P26" s="24">
        <f t="shared" si="1"/>
        <v>0</v>
      </c>
    </row>
    <row r="27" spans="1:16" s="4" customFormat="1" ht="15">
      <c r="A27" s="22" t="s">
        <v>72</v>
      </c>
      <c r="B27" s="8" t="s">
        <v>40</v>
      </c>
      <c r="C27" s="19">
        <f t="shared" si="3"/>
        <v>71000</v>
      </c>
      <c r="D27" s="19"/>
      <c r="E27" s="19"/>
      <c r="F27" s="19">
        <v>71000</v>
      </c>
      <c r="G27" s="19"/>
      <c r="H27" s="19"/>
      <c r="I27" s="19"/>
      <c r="J27" s="19"/>
      <c r="K27" s="19"/>
      <c r="L27" s="19"/>
      <c r="M27" s="19"/>
      <c r="N27" s="19"/>
      <c r="O27" s="19"/>
      <c r="P27" s="24">
        <f t="shared" si="1"/>
        <v>0</v>
      </c>
    </row>
    <row r="28" spans="1:35" s="2" customFormat="1" ht="15">
      <c r="A28" s="22" t="s">
        <v>73</v>
      </c>
      <c r="B28" s="8" t="s">
        <v>41</v>
      </c>
      <c r="C28" s="19">
        <f t="shared" si="3"/>
        <v>6072.0560000000005</v>
      </c>
      <c r="D28" s="19">
        <v>6072.0560000000005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4">
        <f t="shared" si="1"/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s="2" customFormat="1" ht="45">
      <c r="A29" s="22" t="s">
        <v>74</v>
      </c>
      <c r="B29" s="8" t="s">
        <v>42</v>
      </c>
      <c r="C29" s="19">
        <f t="shared" si="3"/>
        <v>13000</v>
      </c>
      <c r="D29" s="19"/>
      <c r="E29" s="19"/>
      <c r="F29" s="19"/>
      <c r="G29" s="19"/>
      <c r="H29" s="19"/>
      <c r="I29" s="19"/>
      <c r="J29" s="19"/>
      <c r="K29" s="19">
        <v>13000</v>
      </c>
      <c r="L29" s="19"/>
      <c r="M29" s="19">
        <v>13000</v>
      </c>
      <c r="N29" s="19"/>
      <c r="O29" s="19"/>
      <c r="P29" s="24">
        <f t="shared" si="1"/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2" customFormat="1" ht="15">
      <c r="A30" s="22" t="s">
        <v>75</v>
      </c>
      <c r="B30" s="8" t="s">
        <v>43</v>
      </c>
      <c r="C30" s="19">
        <f t="shared" si="3"/>
        <v>5000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v>5000</v>
      </c>
      <c r="O30" s="19"/>
      <c r="P30" s="24">
        <f t="shared" si="1"/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16" ht="15">
      <c r="A31" s="22" t="s">
        <v>76</v>
      </c>
      <c r="B31" s="9" t="s">
        <v>44</v>
      </c>
      <c r="C31" s="19">
        <f t="shared" si="3"/>
        <v>19000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v>19000</v>
      </c>
      <c r="O31" s="19"/>
      <c r="P31" s="24">
        <f t="shared" si="1"/>
        <v>0</v>
      </c>
    </row>
    <row r="32" spans="1:16" ht="15">
      <c r="A32" s="22" t="s">
        <v>77</v>
      </c>
      <c r="B32" s="10" t="s">
        <v>45</v>
      </c>
      <c r="C32" s="19">
        <f t="shared" si="3"/>
        <v>5030.507</v>
      </c>
      <c r="D32" s="19"/>
      <c r="E32" s="19"/>
      <c r="F32" s="19"/>
      <c r="G32" s="19"/>
      <c r="H32" s="19"/>
      <c r="I32" s="19"/>
      <c r="J32" s="19"/>
      <c r="K32" s="19">
        <v>30.507</v>
      </c>
      <c r="L32" s="19">
        <v>30.507</v>
      </c>
      <c r="M32" s="19"/>
      <c r="N32" s="19">
        <v>5000</v>
      </c>
      <c r="O32" s="19"/>
      <c r="P32" s="24">
        <f t="shared" si="1"/>
        <v>0</v>
      </c>
    </row>
    <row r="33" spans="1:16" ht="30">
      <c r="A33" s="22" t="s">
        <v>78</v>
      </c>
      <c r="B33" s="8" t="s">
        <v>46</v>
      </c>
      <c r="C33" s="19">
        <f t="shared" si="3"/>
        <v>16800</v>
      </c>
      <c r="D33" s="19">
        <v>16800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4">
        <f t="shared" si="1"/>
        <v>0</v>
      </c>
    </row>
    <row r="34" spans="1:16" ht="30">
      <c r="A34" s="22" t="s">
        <v>79</v>
      </c>
      <c r="B34" s="8" t="s">
        <v>47</v>
      </c>
      <c r="C34" s="19">
        <f t="shared" si="3"/>
        <v>21000</v>
      </c>
      <c r="D34" s="19"/>
      <c r="E34" s="19"/>
      <c r="F34" s="19">
        <v>21000</v>
      </c>
      <c r="G34" s="19"/>
      <c r="H34" s="19"/>
      <c r="I34" s="19"/>
      <c r="J34" s="19"/>
      <c r="K34" s="19"/>
      <c r="L34" s="19"/>
      <c r="M34" s="19"/>
      <c r="N34" s="19"/>
      <c r="O34" s="19"/>
      <c r="P34" s="24">
        <f t="shared" si="1"/>
        <v>0</v>
      </c>
    </row>
    <row r="35" spans="1:16" ht="30">
      <c r="A35" s="22" t="s">
        <v>80</v>
      </c>
      <c r="B35" s="9" t="s">
        <v>48</v>
      </c>
      <c r="C35" s="19">
        <f t="shared" si="3"/>
        <v>19876</v>
      </c>
      <c r="D35" s="19"/>
      <c r="E35" s="19"/>
      <c r="F35" s="19"/>
      <c r="G35" s="19"/>
      <c r="H35" s="19"/>
      <c r="I35" s="19"/>
      <c r="J35" s="19"/>
      <c r="K35" s="19">
        <v>19876</v>
      </c>
      <c r="L35" s="19"/>
      <c r="M35" s="19">
        <v>19876</v>
      </c>
      <c r="N35" s="19"/>
      <c r="O35" s="19"/>
      <c r="P35" s="24">
        <f t="shared" si="1"/>
        <v>0</v>
      </c>
    </row>
    <row r="36" spans="1:16" ht="15">
      <c r="A36" s="22" t="s">
        <v>81</v>
      </c>
      <c r="B36" s="9" t="s">
        <v>49</v>
      </c>
      <c r="C36" s="19">
        <f t="shared" si="3"/>
        <v>200</v>
      </c>
      <c r="D36" s="19"/>
      <c r="E36" s="19"/>
      <c r="F36" s="19">
        <v>200</v>
      </c>
      <c r="G36" s="19"/>
      <c r="H36" s="19"/>
      <c r="I36" s="19"/>
      <c r="J36" s="19"/>
      <c r="K36" s="19"/>
      <c r="L36" s="19"/>
      <c r="M36" s="19"/>
      <c r="N36" s="19"/>
      <c r="O36" s="19"/>
      <c r="P36" s="24">
        <f t="shared" si="1"/>
        <v>0</v>
      </c>
    </row>
    <row r="37" spans="1:16" ht="30">
      <c r="A37" s="22" t="s">
        <v>82</v>
      </c>
      <c r="B37" s="9" t="s">
        <v>50</v>
      </c>
      <c r="C37" s="19">
        <f t="shared" si="3"/>
        <v>900</v>
      </c>
      <c r="D37" s="19"/>
      <c r="E37" s="19"/>
      <c r="F37" s="19"/>
      <c r="G37" s="19"/>
      <c r="H37" s="19"/>
      <c r="I37" s="19"/>
      <c r="J37" s="19"/>
      <c r="K37" s="19">
        <v>900</v>
      </c>
      <c r="L37" s="19"/>
      <c r="M37" s="19"/>
      <c r="N37" s="19"/>
      <c r="O37" s="19"/>
      <c r="P37" s="24">
        <f t="shared" si="1"/>
        <v>0</v>
      </c>
    </row>
    <row r="38" spans="1:16" ht="30">
      <c r="A38" s="22" t="s">
        <v>83</v>
      </c>
      <c r="B38" s="9" t="s">
        <v>51</v>
      </c>
      <c r="C38" s="19">
        <f t="shared" si="3"/>
        <v>6300</v>
      </c>
      <c r="D38" s="19"/>
      <c r="E38" s="19"/>
      <c r="F38" s="19"/>
      <c r="G38" s="19"/>
      <c r="H38" s="19"/>
      <c r="I38" s="19"/>
      <c r="J38" s="19"/>
      <c r="K38" s="19">
        <v>6300</v>
      </c>
      <c r="L38" s="19"/>
      <c r="M38" s="19"/>
      <c r="N38" s="19"/>
      <c r="O38" s="19"/>
      <c r="P38" s="24">
        <f t="shared" si="1"/>
        <v>0</v>
      </c>
    </row>
    <row r="39" spans="1:16" ht="30">
      <c r="A39" s="22" t="s">
        <v>84</v>
      </c>
      <c r="B39" s="9" t="s">
        <v>52</v>
      </c>
      <c r="C39" s="19">
        <f t="shared" si="3"/>
        <v>300</v>
      </c>
      <c r="D39" s="19"/>
      <c r="E39" s="19"/>
      <c r="F39" s="19"/>
      <c r="G39" s="19"/>
      <c r="H39" s="19"/>
      <c r="I39" s="19"/>
      <c r="J39" s="19"/>
      <c r="K39" s="19">
        <v>300</v>
      </c>
      <c r="L39" s="19"/>
      <c r="M39" s="19"/>
      <c r="N39" s="19"/>
      <c r="O39" s="19"/>
      <c r="P39" s="24">
        <f t="shared" si="1"/>
        <v>0</v>
      </c>
    </row>
    <row r="40" spans="1:16" ht="30">
      <c r="A40" s="23" t="s">
        <v>85</v>
      </c>
      <c r="B40" s="14" t="s">
        <v>53</v>
      </c>
      <c r="C40" s="20">
        <f t="shared" si="3"/>
        <v>3800</v>
      </c>
      <c r="D40" s="20"/>
      <c r="E40" s="20"/>
      <c r="F40" s="20"/>
      <c r="G40" s="20"/>
      <c r="H40" s="20"/>
      <c r="I40" s="20"/>
      <c r="J40" s="20"/>
      <c r="K40" s="20">
        <v>3800</v>
      </c>
      <c r="L40" s="20"/>
      <c r="M40" s="20"/>
      <c r="N40" s="20"/>
      <c r="O40" s="20"/>
      <c r="P40" s="24">
        <f t="shared" si="1"/>
        <v>0</v>
      </c>
    </row>
  </sheetData>
  <mergeCells count="20">
    <mergeCell ref="E6:E7"/>
    <mergeCell ref="M1:O1"/>
    <mergeCell ref="F6:F7"/>
    <mergeCell ref="G6:G7"/>
    <mergeCell ref="A1:B1"/>
    <mergeCell ref="H6:H7"/>
    <mergeCell ref="N4:O4"/>
    <mergeCell ref="I6:I7"/>
    <mergeCell ref="O6:O7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</mergeCells>
  <printOptions horizontalCentered="1"/>
  <pageMargins left="0.3" right="0.2" top="0.45" bottom="0.35" header="0.3" footer="0.3"/>
  <pageSetup fitToHeight="0" fitToWidth="1" horizontalDpi="600" verticalDpi="600" orientation="landscape" paperSize="9" scale="8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F45BC3-1007-4AA7-B1A0-A3170BE59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6D7057-2859-4BF2-BAF1-ECF3CD49F1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FFD31-9E6E-4221-A49D-7BFC65C9A3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To Thi Phuong Binh</cp:lastModifiedBy>
  <cp:lastPrinted>2021-01-18T07:46:56Z</cp:lastPrinted>
  <dcterms:created xsi:type="dcterms:W3CDTF">2018-08-22T07:49:45Z</dcterms:created>
  <dcterms:modified xsi:type="dcterms:W3CDTF">2021-01-18T07:46:59Z</dcterms:modified>
  <cp:category/>
  <cp:version/>
  <cp:contentType/>
  <cp:contentStatus/>
</cp:coreProperties>
</file>